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\\Karina\1_сетевая папка\Ася\Документы  Бух\"/>
    </mc:Choice>
  </mc:AlternateContent>
  <bookViews>
    <workbookView xWindow="0" yWindow="0" windowWidth="20400" windowHeight="7752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5" i="1"/>
  <c r="F24" i="1"/>
  <c r="F23" i="1"/>
  <c r="F22" i="1"/>
  <c r="F21" i="1"/>
  <c r="F20" i="1"/>
  <c r="F19" i="1"/>
  <c r="F18" i="1"/>
  <c r="F17" i="1"/>
  <c r="F16" i="1"/>
  <c r="F14" i="1"/>
  <c r="F9" i="1"/>
  <c r="F7" i="1"/>
  <c r="F6" i="1"/>
  <c r="F5" i="1"/>
  <c r="F4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5" i="1"/>
  <c r="E24" i="1"/>
  <c r="E23" i="1"/>
  <c r="E22" i="1"/>
  <c r="E21" i="1"/>
  <c r="E20" i="1"/>
  <c r="E19" i="1"/>
  <c r="E18" i="1"/>
  <c r="E17" i="1"/>
  <c r="E16" i="1"/>
  <c r="E15" i="1"/>
  <c r="E14" i="1"/>
  <c r="E9" i="1"/>
  <c r="E7" i="1"/>
  <c r="E6" i="1"/>
  <c r="E5" i="1"/>
  <c r="E4" i="1"/>
  <c r="D19" i="1" l="1"/>
  <c r="D16" i="1" s="1"/>
  <c r="D14" i="1" s="1"/>
  <c r="D4" i="1"/>
  <c r="C4" i="1"/>
  <c r="D30" i="1"/>
  <c r="C19" i="1"/>
  <c r="C16" i="1" s="1"/>
  <c r="C14" i="1" s="1"/>
  <c r="C8" i="1" s="1"/>
  <c r="C30" i="1"/>
  <c r="F30" i="1" l="1"/>
  <c r="E30" i="1"/>
  <c r="D8" i="1"/>
  <c r="E8" i="1" l="1"/>
  <c r="F8" i="1"/>
</calcChain>
</file>

<file path=xl/sharedStrings.xml><?xml version="1.0" encoding="utf-8"?>
<sst xmlns="http://schemas.openxmlformats.org/spreadsheetml/2006/main" count="51" uniqueCount="49">
  <si>
    <t>Исполнение Сметы за 2016 год</t>
  </si>
  <si>
    <t>Статьи расходов</t>
  </si>
  <si>
    <t>План</t>
  </si>
  <si>
    <t>Факт</t>
  </si>
  <si>
    <t>Примечание</t>
  </si>
  <si>
    <t xml:space="preserve">План </t>
  </si>
  <si>
    <t>Итого расходов по Смиете 2016 года</t>
  </si>
  <si>
    <t>Резерв (с учетом кассового плана по доходам)</t>
  </si>
  <si>
    <t>Расходы на выполнение целевых программ и мероприятий</t>
  </si>
  <si>
    <t>Статьи  расходов</t>
  </si>
  <si>
    <t>Доходная часть</t>
  </si>
  <si>
    <t>Итого средств (ожидаемых)  в 2016г.  (кассовый план)</t>
  </si>
  <si>
    <t>в т.ч. Ожидаемая доходная часть в 2016г.</t>
  </si>
  <si>
    <t>Переходящие денежные средства</t>
  </si>
  <si>
    <t>в т.ч. Ожидаемые поступления оплат по задолженности предшествующих периодов</t>
  </si>
  <si>
    <t>Итого расходы на выполнение всех программ и мероприятий</t>
  </si>
  <si>
    <t>в т. Ч. По обязательствам прошлых лет</t>
  </si>
  <si>
    <t>Отчисления в Ассоциацию НОС</t>
  </si>
  <si>
    <t>Развитие и обслуживание сайта</t>
  </si>
  <si>
    <t>Проведение мероприятий</t>
  </si>
  <si>
    <t>в т.ч. Расходы на проведение собраний</t>
  </si>
  <si>
    <t>в т. Ч. Расходы на проведение Дня строителей</t>
  </si>
  <si>
    <t>в т.ч. Расходы на проведение Окружной конференции</t>
  </si>
  <si>
    <t>в т.ч Расходы на проведение аудита</t>
  </si>
  <si>
    <t>в т.ч. Расходы на организацию профессионального обучения</t>
  </si>
  <si>
    <t>в.т.ч. Расходы на публикации в СМИ</t>
  </si>
  <si>
    <t>Административно-хозяйственные расходы</t>
  </si>
  <si>
    <t>Итого на Административно-хозяйственные расходы</t>
  </si>
  <si>
    <t>Фонд заработной платы с налогом на доходы физических лиц</t>
  </si>
  <si>
    <t>Страховые взносы в ПФ, ФСС, ФОМС</t>
  </si>
  <si>
    <t>Приобретение материалов(инвентаря и хозпринадлежности)</t>
  </si>
  <si>
    <t>Премиальный фонд с налогом на доходы физических лиц</t>
  </si>
  <si>
    <t>Аренда офиса и его содержание</t>
  </si>
  <si>
    <t>Материальная помощь с налогом на доходы физических лиц</t>
  </si>
  <si>
    <t>Связь. Интернет, услуги хостинга</t>
  </si>
  <si>
    <t>Канцтовары, атрибутика, сувениры, бланки</t>
  </si>
  <si>
    <t>Оплата командировочных расходов штатным работникам</t>
  </si>
  <si>
    <t>Представительские расходы</t>
  </si>
  <si>
    <t>Программное обеспечение</t>
  </si>
  <si>
    <t>Услуги банка</t>
  </si>
  <si>
    <t>Расходы на госпошлину и нотариальные услуги</t>
  </si>
  <si>
    <t>Почтовые услуги</t>
  </si>
  <si>
    <t>Повышение квалификации</t>
  </si>
  <si>
    <t>Обслуживание автомобиля и расходы на ГСМ</t>
  </si>
  <si>
    <t>Информационное обеспечение</t>
  </si>
  <si>
    <t>в т. Ч. П плану 2016 года</t>
  </si>
  <si>
    <t>Ремонт и обслуживание основных фондов</t>
  </si>
  <si>
    <t>Остаток</t>
  </si>
  <si>
    <t>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</si>
</sst>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40" workbookViewId="0">
      <selection activeCell="H22" sqref="H22"/>
    </sheetView>
  </sheetViews>
  <sheetFormatPr defaultRowHeight="14.4" x14ac:dyDescent="0.3"/>
  <cols>
    <col min="1" max="1" width="6.77734375" style="1" customWidth="1"/>
    <col min="2" max="2" width="58.109375" customWidth="1"/>
    <col min="3" max="3" width="11" customWidth="1"/>
    <col min="4" max="4" width="11.33203125" customWidth="1"/>
    <col min="5" max="5" width="10.6640625" customWidth="1"/>
    <col min="6" max="6" width="13.109375" customWidth="1"/>
    <col min="7" max="7" width="30.77734375" customWidth="1"/>
  </cols>
  <sheetData>
    <row r="1" spans="1:7" ht="18" x14ac:dyDescent="0.3">
      <c r="B1" s="2" t="s">
        <v>0</v>
      </c>
    </row>
    <row r="3" spans="1:7" ht="46.8" x14ac:dyDescent="0.3">
      <c r="A3" s="3"/>
      <c r="B3" s="4" t="s">
        <v>10</v>
      </c>
      <c r="C3" s="5" t="s">
        <v>5</v>
      </c>
      <c r="D3" s="5" t="s">
        <v>3</v>
      </c>
      <c r="E3" s="5" t="s">
        <v>47</v>
      </c>
      <c r="F3" s="18" t="s">
        <v>48</v>
      </c>
      <c r="G3" s="5" t="s">
        <v>4</v>
      </c>
    </row>
    <row r="4" spans="1:7" ht="15.6" x14ac:dyDescent="0.3">
      <c r="A4" s="3"/>
      <c r="B4" s="5" t="s">
        <v>11</v>
      </c>
      <c r="C4" s="6">
        <f>SUM(C5:C7)</f>
        <v>12880000</v>
      </c>
      <c r="D4" s="6">
        <f>SUM(D5:D7)</f>
        <v>8838972</v>
      </c>
      <c r="E4" s="6">
        <f>SUM(C4-D4)</f>
        <v>4041028</v>
      </c>
      <c r="F4" s="19">
        <f>SUM(D4/C4*100)</f>
        <v>68.625559006211176</v>
      </c>
      <c r="G4" s="7"/>
    </row>
    <row r="5" spans="1:7" ht="15.6" x14ac:dyDescent="0.3">
      <c r="A5" s="3">
        <v>1</v>
      </c>
      <c r="B5" s="7" t="s">
        <v>12</v>
      </c>
      <c r="C5" s="8">
        <v>8160000</v>
      </c>
      <c r="D5" s="8">
        <v>8317547</v>
      </c>
      <c r="E5" s="6">
        <f t="shared" ref="E5:E9" si="0">SUM(C5-D5)</f>
        <v>-157547</v>
      </c>
      <c r="F5" s="19">
        <f t="shared" ref="F5:F9" si="1">SUM(D5/C5*100)</f>
        <v>101.93072303921569</v>
      </c>
      <c r="G5" s="7"/>
    </row>
    <row r="6" spans="1:7" ht="15.6" x14ac:dyDescent="0.3">
      <c r="A6" s="3">
        <v>2</v>
      </c>
      <c r="B6" s="7" t="s">
        <v>13</v>
      </c>
      <c r="C6" s="8">
        <v>500000</v>
      </c>
      <c r="D6" s="8">
        <v>248425</v>
      </c>
      <c r="E6" s="6">
        <f t="shared" si="0"/>
        <v>251575</v>
      </c>
      <c r="F6" s="19">
        <f t="shared" si="1"/>
        <v>49.685000000000002</v>
      </c>
      <c r="G6" s="7"/>
    </row>
    <row r="7" spans="1:7" ht="31.2" x14ac:dyDescent="0.3">
      <c r="A7" s="3"/>
      <c r="B7" s="9" t="s">
        <v>14</v>
      </c>
      <c r="C7" s="8">
        <v>4220000</v>
      </c>
      <c r="D7" s="8">
        <v>273000</v>
      </c>
      <c r="E7" s="6">
        <f t="shared" si="0"/>
        <v>3947000</v>
      </c>
      <c r="F7" s="19">
        <f t="shared" si="1"/>
        <v>6.4691943127962084</v>
      </c>
      <c r="G7" s="7"/>
    </row>
    <row r="8" spans="1:7" ht="15.6" x14ac:dyDescent="0.3">
      <c r="A8" s="3"/>
      <c r="B8" s="5" t="s">
        <v>6</v>
      </c>
      <c r="C8" s="6">
        <f>SUM(C14+C30)</f>
        <v>9690000</v>
      </c>
      <c r="D8" s="6">
        <f>SUM(D14+D30)</f>
        <v>8623725</v>
      </c>
      <c r="E8" s="6">
        <f t="shared" si="0"/>
        <v>1066275</v>
      </c>
      <c r="F8" s="19">
        <f t="shared" si="1"/>
        <v>88.996130030959748</v>
      </c>
      <c r="G8" s="7"/>
    </row>
    <row r="9" spans="1:7" ht="15.6" x14ac:dyDescent="0.3">
      <c r="A9" s="3"/>
      <c r="B9" s="7" t="s">
        <v>7</v>
      </c>
      <c r="C9" s="8">
        <v>3190000</v>
      </c>
      <c r="D9" s="8">
        <v>361020</v>
      </c>
      <c r="E9" s="6">
        <f t="shared" si="0"/>
        <v>2828980</v>
      </c>
      <c r="F9" s="19">
        <f t="shared" si="1"/>
        <v>11.317241379310344</v>
      </c>
      <c r="G9" s="7"/>
    </row>
    <row r="10" spans="1:7" ht="15.6" x14ac:dyDescent="0.3">
      <c r="A10" s="10"/>
      <c r="B10" s="11"/>
      <c r="C10" s="11"/>
      <c r="D10" s="11"/>
      <c r="E10" s="11"/>
      <c r="F10" s="11"/>
      <c r="G10" s="11"/>
    </row>
    <row r="11" spans="1:7" ht="15.6" x14ac:dyDescent="0.3">
      <c r="A11" s="10"/>
      <c r="B11" s="12" t="s">
        <v>8</v>
      </c>
      <c r="C11" s="11"/>
      <c r="D11" s="11"/>
      <c r="E11" s="11"/>
      <c r="F11" s="11"/>
      <c r="G11" s="11"/>
    </row>
    <row r="12" spans="1:7" ht="15.6" x14ac:dyDescent="0.3">
      <c r="A12" s="10"/>
      <c r="B12" s="11"/>
      <c r="C12" s="11"/>
      <c r="D12" s="11"/>
      <c r="E12" s="11"/>
      <c r="F12" s="11"/>
      <c r="G12" s="11"/>
    </row>
    <row r="13" spans="1:7" ht="15.6" x14ac:dyDescent="0.3">
      <c r="A13" s="3"/>
      <c r="B13" s="4" t="s">
        <v>9</v>
      </c>
      <c r="C13" s="5" t="s">
        <v>2</v>
      </c>
      <c r="D13" s="5" t="s">
        <v>3</v>
      </c>
      <c r="E13" s="5"/>
      <c r="F13" s="5"/>
      <c r="G13" s="5" t="s">
        <v>4</v>
      </c>
    </row>
    <row r="14" spans="1:7" ht="15.6" x14ac:dyDescent="0.3">
      <c r="A14" s="3"/>
      <c r="B14" s="5" t="s">
        <v>15</v>
      </c>
      <c r="C14" s="5">
        <f>SUM(C15:C16)</f>
        <v>1650000</v>
      </c>
      <c r="D14" s="5">
        <f>SUM(D15:D16)</f>
        <v>1271372</v>
      </c>
      <c r="E14" s="6">
        <f t="shared" ref="E14:E25" si="2">SUM(C14-D14)</f>
        <v>378628</v>
      </c>
      <c r="F14" s="19">
        <f t="shared" ref="F14:F25" si="3">SUM(D14/C14*100)</f>
        <v>77.052848484848482</v>
      </c>
      <c r="G14" s="7"/>
    </row>
    <row r="15" spans="1:7" ht="15.6" x14ac:dyDescent="0.3">
      <c r="A15" s="3">
        <v>1</v>
      </c>
      <c r="B15" s="7" t="s">
        <v>16</v>
      </c>
      <c r="C15" s="7">
        <v>0</v>
      </c>
      <c r="D15" s="7">
        <v>0</v>
      </c>
      <c r="E15" s="6">
        <f t="shared" si="2"/>
        <v>0</v>
      </c>
      <c r="F15" s="19"/>
      <c r="G15" s="7"/>
    </row>
    <row r="16" spans="1:7" ht="15.6" x14ac:dyDescent="0.3">
      <c r="A16" s="3">
        <v>2</v>
      </c>
      <c r="B16" s="7" t="s">
        <v>45</v>
      </c>
      <c r="C16" s="8">
        <f>SUM(C17:C19)</f>
        <v>1650000</v>
      </c>
      <c r="D16" s="8">
        <f>SUM(D17:D19)</f>
        <v>1271372</v>
      </c>
      <c r="E16" s="6">
        <f t="shared" si="2"/>
        <v>378628</v>
      </c>
      <c r="F16" s="19">
        <f t="shared" si="3"/>
        <v>77.052848484848482</v>
      </c>
      <c r="G16" s="7"/>
    </row>
    <row r="17" spans="1:7" ht="15.6" x14ac:dyDescent="0.3">
      <c r="A17" s="3">
        <v>3</v>
      </c>
      <c r="B17" s="7" t="s">
        <v>17</v>
      </c>
      <c r="C17" s="8">
        <v>850000</v>
      </c>
      <c r="D17" s="8">
        <v>812500</v>
      </c>
      <c r="E17" s="6">
        <f t="shared" si="2"/>
        <v>37500</v>
      </c>
      <c r="F17" s="19">
        <f t="shared" si="3"/>
        <v>95.588235294117652</v>
      </c>
      <c r="G17" s="7"/>
    </row>
    <row r="18" spans="1:7" ht="15.6" x14ac:dyDescent="0.3">
      <c r="A18" s="3">
        <v>4</v>
      </c>
      <c r="B18" s="7" t="s">
        <v>18</v>
      </c>
      <c r="C18" s="8">
        <v>50000</v>
      </c>
      <c r="D18" s="8">
        <v>39000</v>
      </c>
      <c r="E18" s="6">
        <f t="shared" si="2"/>
        <v>11000</v>
      </c>
      <c r="F18" s="19">
        <f t="shared" si="3"/>
        <v>78</v>
      </c>
      <c r="G18" s="7"/>
    </row>
    <row r="19" spans="1:7" ht="15.6" x14ac:dyDescent="0.3">
      <c r="A19" s="3"/>
      <c r="B19" s="3" t="s">
        <v>19</v>
      </c>
      <c r="C19" s="8">
        <f>SUM(C20:C25)</f>
        <v>750000</v>
      </c>
      <c r="D19" s="8">
        <f>SUM(D20:D25)</f>
        <v>419872</v>
      </c>
      <c r="E19" s="6">
        <f t="shared" si="2"/>
        <v>330128</v>
      </c>
      <c r="F19" s="19">
        <f t="shared" si="3"/>
        <v>55.982933333333328</v>
      </c>
      <c r="G19" s="7"/>
    </row>
    <row r="20" spans="1:7" ht="15.6" x14ac:dyDescent="0.3">
      <c r="A20" s="3">
        <v>5</v>
      </c>
      <c r="B20" s="7" t="s">
        <v>20</v>
      </c>
      <c r="C20" s="8">
        <v>50000</v>
      </c>
      <c r="D20" s="8">
        <v>29902</v>
      </c>
      <c r="E20" s="6">
        <f t="shared" si="2"/>
        <v>20098</v>
      </c>
      <c r="F20" s="19">
        <f t="shared" si="3"/>
        <v>59.804000000000002</v>
      </c>
      <c r="G20" s="7"/>
    </row>
    <row r="21" spans="1:7" ht="15.6" x14ac:dyDescent="0.3">
      <c r="A21" s="3">
        <v>6</v>
      </c>
      <c r="B21" s="7" t="s">
        <v>21</v>
      </c>
      <c r="C21" s="8">
        <v>50000</v>
      </c>
      <c r="D21" s="7">
        <v>0</v>
      </c>
      <c r="E21" s="6">
        <f t="shared" si="2"/>
        <v>50000</v>
      </c>
      <c r="F21" s="19">
        <f t="shared" si="3"/>
        <v>0</v>
      </c>
      <c r="G21" s="7"/>
    </row>
    <row r="22" spans="1:7" ht="15.6" x14ac:dyDescent="0.3">
      <c r="A22" s="3">
        <v>7</v>
      </c>
      <c r="B22" s="7" t="s">
        <v>22</v>
      </c>
      <c r="C22" s="8">
        <v>250000</v>
      </c>
      <c r="D22" s="7">
        <v>0</v>
      </c>
      <c r="E22" s="6">
        <f t="shared" si="2"/>
        <v>250000</v>
      </c>
      <c r="F22" s="19">
        <f t="shared" si="3"/>
        <v>0</v>
      </c>
      <c r="G22" s="7"/>
    </row>
    <row r="23" spans="1:7" ht="15.6" x14ac:dyDescent="0.3">
      <c r="A23" s="3">
        <v>8</v>
      </c>
      <c r="B23" s="7" t="s">
        <v>23</v>
      </c>
      <c r="C23" s="8">
        <v>50000</v>
      </c>
      <c r="D23" s="8">
        <v>40000</v>
      </c>
      <c r="E23" s="6">
        <f t="shared" si="2"/>
        <v>10000</v>
      </c>
      <c r="F23" s="19">
        <f t="shared" si="3"/>
        <v>80</v>
      </c>
      <c r="G23" s="7"/>
    </row>
    <row r="24" spans="1:7" ht="15.6" x14ac:dyDescent="0.3">
      <c r="A24" s="3">
        <v>9</v>
      </c>
      <c r="B24" s="7" t="s">
        <v>24</v>
      </c>
      <c r="C24" s="8">
        <v>300000</v>
      </c>
      <c r="D24" s="8">
        <v>299970</v>
      </c>
      <c r="E24" s="6">
        <f t="shared" si="2"/>
        <v>30</v>
      </c>
      <c r="F24" s="19">
        <f t="shared" si="3"/>
        <v>99.99</v>
      </c>
      <c r="G24" s="7"/>
    </row>
    <row r="25" spans="1:7" ht="15.6" x14ac:dyDescent="0.3">
      <c r="A25" s="13">
        <v>10</v>
      </c>
      <c r="B25" s="7" t="s">
        <v>25</v>
      </c>
      <c r="C25" s="8">
        <v>50000</v>
      </c>
      <c r="D25" s="8">
        <v>50000</v>
      </c>
      <c r="E25" s="6">
        <f t="shared" si="2"/>
        <v>0</v>
      </c>
      <c r="F25" s="19">
        <f t="shared" si="3"/>
        <v>100</v>
      </c>
      <c r="G25" s="7"/>
    </row>
    <row r="26" spans="1:7" ht="15.6" x14ac:dyDescent="0.3">
      <c r="A26" s="14"/>
      <c r="B26" s="15"/>
      <c r="C26" s="15"/>
      <c r="D26" s="15"/>
      <c r="E26" s="15"/>
      <c r="F26" s="15"/>
      <c r="G26" s="15"/>
    </row>
    <row r="27" spans="1:7" ht="15.6" x14ac:dyDescent="0.3">
      <c r="A27" s="14"/>
      <c r="B27" s="16" t="s">
        <v>26</v>
      </c>
      <c r="C27" s="15"/>
      <c r="D27" s="15"/>
      <c r="E27" s="15"/>
      <c r="F27" s="15"/>
      <c r="G27" s="15"/>
    </row>
    <row r="28" spans="1:7" ht="15.6" x14ac:dyDescent="0.3">
      <c r="A28" s="14"/>
      <c r="B28" s="15"/>
      <c r="C28" s="15"/>
      <c r="D28" s="15"/>
      <c r="E28" s="15"/>
      <c r="F28" s="15"/>
      <c r="G28" s="15"/>
    </row>
    <row r="29" spans="1:7" ht="15.6" x14ac:dyDescent="0.3">
      <c r="A29" s="3"/>
      <c r="B29" s="4" t="s">
        <v>1</v>
      </c>
      <c r="C29" s="7"/>
      <c r="D29" s="7"/>
      <c r="E29" s="7"/>
      <c r="F29" s="7"/>
      <c r="G29" s="7"/>
    </row>
    <row r="30" spans="1:7" ht="15.6" x14ac:dyDescent="0.3">
      <c r="A30" s="3"/>
      <c r="B30" s="5" t="s">
        <v>27</v>
      </c>
      <c r="C30" s="6">
        <f>SUM(C31:C48)</f>
        <v>8040000</v>
      </c>
      <c r="D30" s="6">
        <f>SUM(D31:D48)</f>
        <v>7352353</v>
      </c>
      <c r="E30" s="6">
        <f t="shared" ref="E30:E48" si="4">SUM(C30-D30)</f>
        <v>687647</v>
      </c>
      <c r="F30" s="19">
        <f t="shared" ref="F30:F48" si="5">SUM(D30/C30*100)</f>
        <v>91.447176616915428</v>
      </c>
      <c r="G30" s="7"/>
    </row>
    <row r="31" spans="1:7" ht="15.6" x14ac:dyDescent="0.3">
      <c r="A31" s="3">
        <v>1</v>
      </c>
      <c r="B31" s="7" t="s">
        <v>28</v>
      </c>
      <c r="C31" s="8">
        <v>3900000</v>
      </c>
      <c r="D31" s="8">
        <v>3671555</v>
      </c>
      <c r="E31" s="6">
        <f t="shared" si="4"/>
        <v>228445</v>
      </c>
      <c r="F31" s="19">
        <f t="shared" si="5"/>
        <v>94.142435897435888</v>
      </c>
      <c r="G31" s="17"/>
    </row>
    <row r="32" spans="1:7" ht="15.6" x14ac:dyDescent="0.3">
      <c r="A32" s="3">
        <v>2</v>
      </c>
      <c r="B32" s="7" t="s">
        <v>29</v>
      </c>
      <c r="C32" s="8">
        <v>1200000</v>
      </c>
      <c r="D32" s="8">
        <v>1151378</v>
      </c>
      <c r="E32" s="6">
        <f t="shared" si="4"/>
        <v>48622</v>
      </c>
      <c r="F32" s="19">
        <f t="shared" si="5"/>
        <v>95.948166666666665</v>
      </c>
      <c r="G32" s="17"/>
    </row>
    <row r="33" spans="1:7" ht="15.6" x14ac:dyDescent="0.3">
      <c r="A33" s="3">
        <v>3</v>
      </c>
      <c r="B33" s="7" t="s">
        <v>30</v>
      </c>
      <c r="C33" s="8">
        <v>100000</v>
      </c>
      <c r="D33" s="7">
        <v>31990</v>
      </c>
      <c r="E33" s="6">
        <f t="shared" si="4"/>
        <v>68010</v>
      </c>
      <c r="F33" s="19">
        <f t="shared" si="5"/>
        <v>31.990000000000002</v>
      </c>
      <c r="G33" s="17"/>
    </row>
    <row r="34" spans="1:7" ht="15.6" x14ac:dyDescent="0.3">
      <c r="A34" s="3">
        <v>4</v>
      </c>
      <c r="B34" s="7" t="s">
        <v>31</v>
      </c>
      <c r="C34" s="8">
        <v>575000</v>
      </c>
      <c r="D34" s="8">
        <v>532800</v>
      </c>
      <c r="E34" s="6">
        <f t="shared" si="4"/>
        <v>42200</v>
      </c>
      <c r="F34" s="19">
        <f t="shared" si="5"/>
        <v>92.660869565217396</v>
      </c>
      <c r="G34" s="17"/>
    </row>
    <row r="35" spans="1:7" ht="15.6" x14ac:dyDescent="0.3">
      <c r="A35" s="3">
        <v>5</v>
      </c>
      <c r="B35" s="7" t="s">
        <v>46</v>
      </c>
      <c r="C35" s="8">
        <v>50000</v>
      </c>
      <c r="D35" s="8">
        <v>23764</v>
      </c>
      <c r="E35" s="6">
        <f t="shared" si="4"/>
        <v>26236</v>
      </c>
      <c r="F35" s="19">
        <f t="shared" si="5"/>
        <v>47.527999999999999</v>
      </c>
      <c r="G35" s="17"/>
    </row>
    <row r="36" spans="1:7" ht="15.6" x14ac:dyDescent="0.3">
      <c r="A36" s="3">
        <v>6</v>
      </c>
      <c r="B36" s="7" t="s">
        <v>32</v>
      </c>
      <c r="C36" s="8">
        <v>100000</v>
      </c>
      <c r="D36" s="8">
        <v>100182</v>
      </c>
      <c r="E36" s="6">
        <f t="shared" si="4"/>
        <v>-182</v>
      </c>
      <c r="F36" s="19">
        <f t="shared" si="5"/>
        <v>100.18199999999999</v>
      </c>
      <c r="G36" s="17"/>
    </row>
    <row r="37" spans="1:7" ht="15.6" x14ac:dyDescent="0.3">
      <c r="A37" s="3">
        <v>7</v>
      </c>
      <c r="B37" s="7" t="s">
        <v>33</v>
      </c>
      <c r="C37" s="8">
        <v>600000</v>
      </c>
      <c r="D37" s="8">
        <v>336000</v>
      </c>
      <c r="E37" s="6">
        <f t="shared" si="4"/>
        <v>264000</v>
      </c>
      <c r="F37" s="19">
        <f t="shared" si="5"/>
        <v>56.000000000000007</v>
      </c>
      <c r="G37" s="17"/>
    </row>
    <row r="38" spans="1:7" ht="15.6" x14ac:dyDescent="0.3">
      <c r="A38" s="3">
        <v>8</v>
      </c>
      <c r="B38" s="7" t="s">
        <v>34</v>
      </c>
      <c r="C38" s="8">
        <v>180000</v>
      </c>
      <c r="D38" s="7">
        <v>174027</v>
      </c>
      <c r="E38" s="6">
        <f t="shared" si="4"/>
        <v>5973</v>
      </c>
      <c r="F38" s="19">
        <f t="shared" si="5"/>
        <v>96.681666666666672</v>
      </c>
      <c r="G38" s="17"/>
    </row>
    <row r="39" spans="1:7" ht="15.6" x14ac:dyDescent="0.3">
      <c r="A39" s="3">
        <v>9</v>
      </c>
      <c r="B39" s="7" t="s">
        <v>35</v>
      </c>
      <c r="C39" s="8">
        <v>80000</v>
      </c>
      <c r="D39" s="8">
        <v>81979</v>
      </c>
      <c r="E39" s="6">
        <f t="shared" si="4"/>
        <v>-1979</v>
      </c>
      <c r="F39" s="19">
        <f t="shared" si="5"/>
        <v>102.47375000000001</v>
      </c>
      <c r="G39" s="17"/>
    </row>
    <row r="40" spans="1:7" ht="15.6" x14ac:dyDescent="0.3">
      <c r="A40" s="3">
        <v>10</v>
      </c>
      <c r="B40" s="7" t="s">
        <v>36</v>
      </c>
      <c r="C40" s="8">
        <v>350000</v>
      </c>
      <c r="D40" s="8">
        <v>322654</v>
      </c>
      <c r="E40" s="6">
        <f t="shared" si="4"/>
        <v>27346</v>
      </c>
      <c r="F40" s="19">
        <f t="shared" si="5"/>
        <v>92.18685714285715</v>
      </c>
      <c r="G40" s="17"/>
    </row>
    <row r="41" spans="1:7" ht="15.6" x14ac:dyDescent="0.3">
      <c r="A41" s="3">
        <v>11</v>
      </c>
      <c r="B41" s="7" t="s">
        <v>37</v>
      </c>
      <c r="C41" s="8">
        <v>100000</v>
      </c>
      <c r="D41" s="8">
        <v>90250</v>
      </c>
      <c r="E41" s="6">
        <f t="shared" si="4"/>
        <v>9750</v>
      </c>
      <c r="F41" s="19">
        <f t="shared" si="5"/>
        <v>90.25</v>
      </c>
      <c r="G41" s="17"/>
    </row>
    <row r="42" spans="1:7" ht="15.6" x14ac:dyDescent="0.3">
      <c r="A42" s="3">
        <v>12</v>
      </c>
      <c r="B42" s="7" t="s">
        <v>38</v>
      </c>
      <c r="C42" s="8">
        <v>50000</v>
      </c>
      <c r="D42" s="8">
        <v>92324</v>
      </c>
      <c r="E42" s="6">
        <f t="shared" si="4"/>
        <v>-42324</v>
      </c>
      <c r="F42" s="19">
        <f t="shared" si="5"/>
        <v>184.648</v>
      </c>
      <c r="G42" s="17"/>
    </row>
    <row r="43" spans="1:7" ht="15.6" x14ac:dyDescent="0.3">
      <c r="A43" s="3">
        <v>13</v>
      </c>
      <c r="B43" s="7" t="s">
        <v>39</v>
      </c>
      <c r="C43" s="8">
        <v>45000</v>
      </c>
      <c r="D43" s="8">
        <v>46647</v>
      </c>
      <c r="E43" s="6">
        <f t="shared" si="4"/>
        <v>-1647</v>
      </c>
      <c r="F43" s="19">
        <f t="shared" si="5"/>
        <v>103.66</v>
      </c>
      <c r="G43" s="17"/>
    </row>
    <row r="44" spans="1:7" ht="15.6" x14ac:dyDescent="0.3">
      <c r="A44" s="3">
        <v>14</v>
      </c>
      <c r="B44" s="7" t="s">
        <v>40</v>
      </c>
      <c r="C44" s="8">
        <v>50000</v>
      </c>
      <c r="D44" s="7">
        <v>10741</v>
      </c>
      <c r="E44" s="6">
        <f t="shared" si="4"/>
        <v>39259</v>
      </c>
      <c r="F44" s="19">
        <f t="shared" si="5"/>
        <v>21.481999999999999</v>
      </c>
      <c r="G44" s="17"/>
    </row>
    <row r="45" spans="1:7" ht="15.6" x14ac:dyDescent="0.3">
      <c r="A45" s="3">
        <v>15</v>
      </c>
      <c r="B45" s="7" t="s">
        <v>41</v>
      </c>
      <c r="C45" s="8">
        <v>40000</v>
      </c>
      <c r="D45" s="8">
        <v>31601</v>
      </c>
      <c r="E45" s="6">
        <f t="shared" si="4"/>
        <v>8399</v>
      </c>
      <c r="F45" s="19">
        <f t="shared" si="5"/>
        <v>79.002499999999998</v>
      </c>
      <c r="G45" s="17"/>
    </row>
    <row r="46" spans="1:7" ht="15.6" x14ac:dyDescent="0.3">
      <c r="A46" s="3">
        <v>16</v>
      </c>
      <c r="B46" s="7" t="s">
        <v>42</v>
      </c>
      <c r="C46" s="8">
        <v>200000</v>
      </c>
      <c r="D46" s="8">
        <v>199927</v>
      </c>
      <c r="E46" s="6">
        <f t="shared" si="4"/>
        <v>73</v>
      </c>
      <c r="F46" s="19">
        <f t="shared" si="5"/>
        <v>99.96350000000001</v>
      </c>
      <c r="G46" s="17"/>
    </row>
    <row r="47" spans="1:7" ht="15.6" x14ac:dyDescent="0.3">
      <c r="A47" s="3">
        <v>17</v>
      </c>
      <c r="B47" s="7" t="s">
        <v>43</v>
      </c>
      <c r="C47" s="8">
        <v>250000</v>
      </c>
      <c r="D47" s="8">
        <v>267714</v>
      </c>
      <c r="E47" s="6">
        <f t="shared" si="4"/>
        <v>-17714</v>
      </c>
      <c r="F47" s="19">
        <f t="shared" si="5"/>
        <v>107.0856</v>
      </c>
      <c r="G47" s="17"/>
    </row>
    <row r="48" spans="1:7" ht="15.6" x14ac:dyDescent="0.3">
      <c r="A48" s="3">
        <v>18</v>
      </c>
      <c r="B48" s="7" t="s">
        <v>44</v>
      </c>
      <c r="C48" s="8">
        <v>170000</v>
      </c>
      <c r="D48" s="8">
        <v>186820</v>
      </c>
      <c r="E48" s="6">
        <f t="shared" si="4"/>
        <v>-16820</v>
      </c>
      <c r="F48" s="19">
        <f t="shared" si="5"/>
        <v>109.89411764705883</v>
      </c>
      <c r="G48" s="7"/>
    </row>
  </sheetData>
  <pageMargins left="0.25" right="0.25" top="0.75" bottom="0.75" header="0.3" footer="0.3"/>
  <pageSetup paperSize="9" scale="6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226</cp:lastModifiedBy>
  <cp:lastPrinted>2017-03-13T08:31:50Z</cp:lastPrinted>
  <dcterms:created xsi:type="dcterms:W3CDTF">2017-02-16T09:18:40Z</dcterms:created>
  <dcterms:modified xsi:type="dcterms:W3CDTF">2017-03-24T06:45:51Z</dcterms:modified>
</cp:coreProperties>
</file>